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https://comoceanindien-my.sharepoint.com/personal/gilles_ribouet_coi-ioc_org/Documents/COI 2020/Instances/Fiches janvier 2020/"/>
    </mc:Choice>
  </mc:AlternateContent>
  <xr:revisionPtr revIDLastSave="0" documentId="8_{FDDBBC8C-5A9C-458A-8179-45B30534E324}" xr6:coauthVersionLast="45" xr6:coauthVersionMax="45" xr10:uidLastSave="{00000000-0000-0000-0000-000000000000}"/>
  <bookViews>
    <workbookView xWindow="396" yWindow="480" windowWidth="18804" windowHeight="11880" xr2:uid="{00000000-000D-0000-FFFF-FFFF00000000}"/>
  </bookViews>
  <sheets>
    <sheet name="Livrables UComores" sheetId="5" r:id="rId1"/>
    <sheet name="Livrables INSPC" sheetId="3" r:id="rId2"/>
    <sheet name="Livrables MIH" sheetId="4" r:id="rId3"/>
    <sheet name="Livrables UNISEY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6" l="1"/>
  <c r="F11" i="6" s="1"/>
  <c r="F7" i="6"/>
  <c r="E7" i="6"/>
  <c r="D7" i="6"/>
  <c r="F6" i="6"/>
  <c r="D6" i="6"/>
  <c r="E4" i="6"/>
  <c r="E11" i="6" s="1"/>
  <c r="D4" i="6"/>
  <c r="F3" i="6"/>
  <c r="D3" i="6"/>
  <c r="D9" i="6" l="1"/>
  <c r="D11" i="6" s="1"/>
  <c r="F12" i="5" l="1"/>
  <c r="E12" i="5"/>
  <c r="D12" i="5"/>
  <c r="G12" i="4" l="1"/>
  <c r="F12" i="4"/>
  <c r="E12" i="4"/>
  <c r="E11" i="3" l="1"/>
  <c r="F11" i="3" l="1"/>
  <c r="D11" i="3" l="1"/>
</calcChain>
</file>

<file path=xl/sharedStrings.xml><?xml version="1.0" encoding="utf-8"?>
<sst xmlns="http://schemas.openxmlformats.org/spreadsheetml/2006/main" count="154" uniqueCount="56">
  <si>
    <t>Livrables</t>
  </si>
  <si>
    <t>-</t>
  </si>
  <si>
    <t>Observations pour la COI</t>
  </si>
  <si>
    <t>TOTAL</t>
  </si>
  <si>
    <t>Coût total</t>
  </si>
  <si>
    <t>Financement COI</t>
  </si>
  <si>
    <t>Objectifs</t>
  </si>
  <si>
    <t>Activités</t>
  </si>
  <si>
    <t>Délivrance du certificat Frontline aux apprenants ayant satisfait aux exigences d'évaluation</t>
  </si>
  <si>
    <t>Certificats délivrés pour chaque cohorte de Frontline</t>
  </si>
  <si>
    <t>Valorisation de la contribution INSPC</t>
  </si>
  <si>
    <t>Identifier les enseignants et superviseurs, en accord avec les points focaux et l'UVS</t>
  </si>
  <si>
    <t>Facilitateurs/enseignants et superviseurs identifiés, pour le FETP Frontline, conformément aux profils demandés</t>
  </si>
  <si>
    <t>Frais d'expertise pour 6 homme-jours pour les interactions, examens des dossiers, procédures</t>
  </si>
  <si>
    <t>Organiser les ateliers pédagogiques du FETP Frontline</t>
  </si>
  <si>
    <t>Organisation logistique des ateliers</t>
  </si>
  <si>
    <t>Intercation avec l'UVS-COI et les points focaux sur le contenu et déroulement technique des ateliers</t>
  </si>
  <si>
    <t>4 ateliers pédagogiques réalisés pour chaque cohorte</t>
  </si>
  <si>
    <t>Frais d'expertise pour la participation d'au moins un enseignant de l'INSPC à chaque atelier</t>
  </si>
  <si>
    <t>La participation de la COI correspond aux frais d'inscription</t>
  </si>
  <si>
    <t>Description pour INSPC</t>
  </si>
  <si>
    <t>Contribuer à l'unité nationale de suivi du FETP frontline</t>
  </si>
  <si>
    <t>Coordination assurée grâce à l'interaction avec l'UVS</t>
  </si>
  <si>
    <t>Frais d'expertise pour 5 homme-jours par mois pour 30 mois</t>
  </si>
  <si>
    <t xml:space="preserve">S'assurer de la reconnaissance académique du FETP Frontline </t>
  </si>
  <si>
    <t>Réalisation des démarches administratives pour la reconnaissance du certificat Frontline auprès des autorités compétentes nationales</t>
  </si>
  <si>
    <t xml:space="preserve">Certificat de la formation FETP Frontline reconnu au niveau académique 
</t>
  </si>
  <si>
    <t>Expertise de 10 hommes jours par mois pour 3 mois pour le traitement et l'accompagnement de ce dossier au niveau national
Fournitures de bureau diverses</t>
  </si>
  <si>
    <t>Inscription administrative des apprenants malgaches au FETP Frontline</t>
  </si>
  <si>
    <t>Participation, avec les points focaux nationaux et l'UVS à l'identifications des facilitateurs et superviseurs, selon les profils établis dans le guide FETP Frontline</t>
  </si>
  <si>
    <t>Contenus techniques élaborés, mis à jours et contextualisés pour chaque atelier</t>
  </si>
  <si>
    <t>Interaction avec l'UVS et notamment le coordinateur FETP pour assurer la bonne marche du programme et le lien avec l'organisation au niveau national</t>
  </si>
  <si>
    <t xml:space="preserve">Participation à la réalisation des missions de l'unité nationale de suivi </t>
  </si>
  <si>
    <t>Unité de suivi fonctionnelle remplissant ses missions définies dans le guide de formation FETP Frontline</t>
  </si>
  <si>
    <t xml:space="preserve">VALORISATION DE LA CONTRIBUTION DE L'INSPC ET LIVRABLES ATTENDUS </t>
  </si>
  <si>
    <t>Valorisation de la contribution MIH</t>
  </si>
  <si>
    <t>Description pour MIH</t>
  </si>
  <si>
    <t>Expertise de 5 hommes jours par mois pour 3 mois pour le traitement et l'accompagnement de ce dossier au niveau national
Fournitures de bureau diverses</t>
  </si>
  <si>
    <t>Inscription administrative des apprenants mauriciens au FETP Frontline</t>
  </si>
  <si>
    <t>Frais d'expertise pour la participation d'au moins un enseignant du MIH à chaque atelier</t>
  </si>
  <si>
    <t>Valorisation de la contribution UDC</t>
  </si>
  <si>
    <t>Description pour UDC</t>
  </si>
  <si>
    <t>Inscription administrative des apprenants comoriens au FETP Frontline</t>
  </si>
  <si>
    <t>Frais d'expertise pour la participation d'au moins un enseignant de l'UDC à chaque atelier</t>
  </si>
  <si>
    <t xml:space="preserve">VALORISATION DE LA CONTRIBUTION DU MIH ET LIVRABLES ATTENDUS </t>
  </si>
  <si>
    <t xml:space="preserve">VALORISATION DE LA CONTRIBUTION DE L'UDC ET LIVRABLES ATTENDUS </t>
  </si>
  <si>
    <t>VALORISATION DE LA CONTRIBUTION DE L'US ET LIVRABLES ATTENDUS</t>
  </si>
  <si>
    <t>Valorisation de la contribution US</t>
  </si>
  <si>
    <t>Description pour US</t>
  </si>
  <si>
    <t>Inscription administrative des apprenants seychellois au FETP Frontline</t>
  </si>
  <si>
    <t>Frais d'expertise pour la participation d'au moins un enseignant de l'US à chaque atelier</t>
  </si>
  <si>
    <t>60 apprenants FETP frontline inscrits à l'US (soit 3 cohortes de 20 apprenants)</t>
  </si>
  <si>
    <t>90 apprenants FETP frontline inscrits au MIH (soit 3 cohortes à raison de 30 apprenants par cohorte)</t>
  </si>
  <si>
    <t>90 apprenants FETP frontline inscrits à l'INSPC (soit 3 cohortes à raison de 30 apprenants par cohorte)</t>
  </si>
  <si>
    <t xml:space="preserve">75 pprenants FETP frontline inscrits à l'UDC ( soit 3 cohortes à raison de 25 apprenants par cohorte) </t>
  </si>
  <si>
    <t>POINT 2.2. - Annexe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</si>
</sst>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_);[Red]\(#,##0\ &quot;€&quot;\)"/>
    <numFmt numFmtId="165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justify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/>
    <xf numFmtId="0" fontId="2" fillId="0" borderId="2" xfId="0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vertical="top" wrapText="1"/>
    </xf>
    <xf numFmtId="0" fontId="3" fillId="0" borderId="0" xfId="0" applyFont="1"/>
    <xf numFmtId="0" fontId="2" fillId="0" borderId="0" xfId="0" applyFont="1"/>
    <xf numFmtId="164" fontId="3" fillId="0" borderId="0" xfId="0" applyNumberFormat="1" applyFont="1"/>
    <xf numFmtId="0" fontId="3" fillId="0" borderId="1" xfId="0" applyFont="1" applyBorder="1" applyAlignment="1">
      <alignment horizontal="right" vertical="top" wrapText="1"/>
    </xf>
    <xf numFmtId="0" fontId="5" fillId="2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49ED-7691-2942-BA6D-1387628E61E1}">
  <dimension ref="A1:H13"/>
  <sheetViews>
    <sheetView tabSelected="1" workbookViewId="0">
      <selection sqref="A1:C1"/>
    </sheetView>
  </sheetViews>
  <sheetFormatPr baseColWidth="10" defaultRowHeight="14.4" x14ac:dyDescent="0.3"/>
  <cols>
    <col min="1" max="1" width="21.77734375" customWidth="1"/>
    <col min="2" max="2" width="34.44140625" customWidth="1"/>
    <col min="3" max="3" width="28.6640625" customWidth="1"/>
    <col min="4" max="4" width="13.44140625" customWidth="1"/>
    <col min="5" max="5" width="13.6640625" customWidth="1"/>
    <col min="6" max="6" width="15.44140625" customWidth="1"/>
    <col min="7" max="7" width="27.109375" customWidth="1"/>
    <col min="8" max="8" width="30.44140625" customWidth="1"/>
  </cols>
  <sheetData>
    <row r="1" spans="1:8" x14ac:dyDescent="0.3">
      <c r="A1" s="44" t="s">
        <v>55</v>
      </c>
      <c r="B1" s="44"/>
      <c r="C1" s="44"/>
    </row>
    <row r="2" spans="1:8" ht="18" customHeight="1" x14ac:dyDescent="0.3">
      <c r="A2" s="16"/>
      <c r="B2" s="33" t="s">
        <v>45</v>
      </c>
      <c r="C2" s="33"/>
      <c r="D2" s="33"/>
      <c r="E2" s="33"/>
      <c r="F2" s="33"/>
      <c r="G2" s="33"/>
      <c r="H2" s="33"/>
    </row>
    <row r="3" spans="1:8" ht="46.8" x14ac:dyDescent="0.3">
      <c r="A3" s="6" t="s">
        <v>6</v>
      </c>
      <c r="B3" s="6" t="s">
        <v>7</v>
      </c>
      <c r="C3" s="6" t="s">
        <v>0</v>
      </c>
      <c r="D3" s="7" t="s">
        <v>4</v>
      </c>
      <c r="E3" s="7" t="s">
        <v>5</v>
      </c>
      <c r="F3" s="7" t="s">
        <v>40</v>
      </c>
      <c r="G3" s="7" t="s">
        <v>41</v>
      </c>
      <c r="H3" s="6" t="s">
        <v>2</v>
      </c>
    </row>
    <row r="4" spans="1:8" ht="109.2" x14ac:dyDescent="0.3">
      <c r="A4" s="34" t="s">
        <v>24</v>
      </c>
      <c r="B4" s="2" t="s">
        <v>25</v>
      </c>
      <c r="C4" s="2" t="s">
        <v>26</v>
      </c>
      <c r="D4" s="24">
        <v>9000</v>
      </c>
      <c r="E4" s="24"/>
      <c r="F4" s="24">
        <v>9000</v>
      </c>
      <c r="G4" s="24" t="s">
        <v>27</v>
      </c>
      <c r="H4" s="24"/>
    </row>
    <row r="5" spans="1:8" ht="62.4" x14ac:dyDescent="0.3">
      <c r="A5" s="34"/>
      <c r="B5" s="2" t="s">
        <v>42</v>
      </c>
      <c r="C5" s="2" t="s">
        <v>54</v>
      </c>
      <c r="D5" s="11">
        <v>7500</v>
      </c>
      <c r="E5" s="11">
        <v>7500</v>
      </c>
      <c r="F5" s="8"/>
      <c r="G5" s="2"/>
      <c r="H5" s="2" t="s">
        <v>19</v>
      </c>
    </row>
    <row r="6" spans="1:8" ht="46.8" x14ac:dyDescent="0.3">
      <c r="A6" s="34"/>
      <c r="B6" s="2" t="s">
        <v>8</v>
      </c>
      <c r="C6" s="2" t="s">
        <v>9</v>
      </c>
      <c r="D6" s="10"/>
      <c r="E6" s="10"/>
      <c r="F6" s="10" t="s">
        <v>1</v>
      </c>
      <c r="G6" s="2"/>
      <c r="H6" s="2"/>
    </row>
    <row r="7" spans="1:8" ht="78" x14ac:dyDescent="0.3">
      <c r="A7" s="13" t="s">
        <v>11</v>
      </c>
      <c r="B7" s="2" t="s">
        <v>29</v>
      </c>
      <c r="C7" s="2" t="s">
        <v>12</v>
      </c>
      <c r="D7" s="11">
        <v>1800</v>
      </c>
      <c r="E7" s="11" t="s">
        <v>1</v>
      </c>
      <c r="F7" s="11">
        <v>1800</v>
      </c>
      <c r="G7" s="14" t="s">
        <v>13</v>
      </c>
      <c r="H7" s="12"/>
    </row>
    <row r="8" spans="1:8" ht="62.4" x14ac:dyDescent="0.3">
      <c r="A8" s="35" t="s">
        <v>14</v>
      </c>
      <c r="B8" s="2" t="s">
        <v>15</v>
      </c>
      <c r="C8" s="2" t="s">
        <v>17</v>
      </c>
      <c r="D8" s="11">
        <v>66000</v>
      </c>
      <c r="E8" s="11">
        <v>48000</v>
      </c>
      <c r="F8" s="11">
        <v>18000</v>
      </c>
      <c r="G8" s="4" t="s">
        <v>43</v>
      </c>
      <c r="H8" s="2"/>
    </row>
    <row r="9" spans="1:8" ht="46.8" x14ac:dyDescent="0.3">
      <c r="A9" s="36"/>
      <c r="B9" s="2" t="s">
        <v>16</v>
      </c>
      <c r="C9" s="2" t="s">
        <v>30</v>
      </c>
      <c r="D9" s="11" t="s">
        <v>1</v>
      </c>
      <c r="E9" s="11"/>
      <c r="F9" s="11"/>
      <c r="G9" s="4"/>
      <c r="H9" s="2"/>
    </row>
    <row r="10" spans="1:8" ht="78" x14ac:dyDescent="0.3">
      <c r="A10" s="37" t="s">
        <v>21</v>
      </c>
      <c r="B10" s="2" t="s">
        <v>31</v>
      </c>
      <c r="C10" s="2" t="s">
        <v>22</v>
      </c>
      <c r="D10" s="38">
        <v>18000</v>
      </c>
      <c r="E10" s="38"/>
      <c r="F10" s="38">
        <v>18000</v>
      </c>
      <c r="G10" s="38" t="s">
        <v>23</v>
      </c>
      <c r="H10" s="2"/>
    </row>
    <row r="11" spans="1:8" ht="62.4" x14ac:dyDescent="0.3">
      <c r="A11" s="37"/>
      <c r="B11" s="2" t="s">
        <v>32</v>
      </c>
      <c r="C11" s="2" t="s">
        <v>33</v>
      </c>
      <c r="D11" s="39"/>
      <c r="E11" s="39">
        <v>15000</v>
      </c>
      <c r="F11" s="39">
        <v>20000</v>
      </c>
      <c r="G11" s="39"/>
      <c r="H11" s="2"/>
    </row>
    <row r="12" spans="1:8" ht="16.05" customHeight="1" x14ac:dyDescent="0.3">
      <c r="A12" s="32" t="s">
        <v>3</v>
      </c>
      <c r="B12" s="32"/>
      <c r="C12" s="32"/>
      <c r="D12" s="9">
        <f>SUM(D4:D11)</f>
        <v>102300</v>
      </c>
      <c r="E12" s="9">
        <f>E5+E8</f>
        <v>55500</v>
      </c>
      <c r="F12" s="9">
        <f>SUM(F10+F8+F7+F4)</f>
        <v>46800</v>
      </c>
      <c r="G12" s="3"/>
      <c r="H12" s="5"/>
    </row>
    <row r="13" spans="1:8" ht="15.6" x14ac:dyDescent="0.3">
      <c r="A13" s="29"/>
      <c r="B13" s="29"/>
      <c r="C13" s="29"/>
      <c r="D13" s="31"/>
      <c r="E13" s="31"/>
      <c r="F13" s="31"/>
      <c r="G13" s="30"/>
      <c r="H13" s="29"/>
    </row>
  </sheetData>
  <mergeCells count="10">
    <mergeCell ref="A1:C1"/>
    <mergeCell ref="A12:C12"/>
    <mergeCell ref="B2:H2"/>
    <mergeCell ref="A4:A6"/>
    <mergeCell ref="A8:A9"/>
    <mergeCell ref="A10:A11"/>
    <mergeCell ref="D10:D11"/>
    <mergeCell ref="E10:E11"/>
    <mergeCell ref="F10:F11"/>
    <mergeCell ref="G10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zoomScaleNormal="100" workbookViewId="0">
      <selection activeCell="D6" sqref="D6"/>
    </sheetView>
  </sheetViews>
  <sheetFormatPr baseColWidth="10" defaultRowHeight="14.4" x14ac:dyDescent="0.3"/>
  <cols>
    <col min="1" max="1" width="25" style="17" customWidth="1"/>
    <col min="2" max="2" width="23" style="18" customWidth="1"/>
    <col min="3" max="3" width="28.6640625" style="18" customWidth="1"/>
    <col min="4" max="4" width="12.6640625" style="19" customWidth="1"/>
    <col min="5" max="5" width="13.6640625" style="19" customWidth="1"/>
    <col min="6" max="6" width="17" style="19" customWidth="1"/>
    <col min="7" max="7" width="26" style="21" customWidth="1"/>
    <col min="8" max="8" width="28.6640625" style="18" customWidth="1"/>
  </cols>
  <sheetData>
    <row r="1" spans="1:8" ht="31.95" customHeight="1" x14ac:dyDescent="0.3">
      <c r="A1" s="16"/>
      <c r="B1" s="33" t="s">
        <v>34</v>
      </c>
      <c r="C1" s="33"/>
      <c r="D1" s="33"/>
      <c r="E1" s="33"/>
      <c r="F1" s="33"/>
      <c r="G1" s="33"/>
      <c r="H1" s="33"/>
    </row>
    <row r="2" spans="1:8" s="1" customFormat="1" ht="46.8" x14ac:dyDescent="0.3">
      <c r="A2" s="6" t="s">
        <v>6</v>
      </c>
      <c r="B2" s="6" t="s">
        <v>7</v>
      </c>
      <c r="C2" s="6" t="s">
        <v>0</v>
      </c>
      <c r="D2" s="7" t="s">
        <v>4</v>
      </c>
      <c r="E2" s="7" t="s">
        <v>5</v>
      </c>
      <c r="F2" s="7" t="s">
        <v>10</v>
      </c>
      <c r="G2" s="7" t="s">
        <v>20</v>
      </c>
      <c r="H2" s="6" t="s">
        <v>2</v>
      </c>
    </row>
    <row r="3" spans="1:8" ht="133.05000000000001" customHeight="1" x14ac:dyDescent="0.3">
      <c r="A3" s="34" t="s">
        <v>24</v>
      </c>
      <c r="B3" s="2" t="s">
        <v>25</v>
      </c>
      <c r="C3" s="2" t="s">
        <v>26</v>
      </c>
      <c r="D3" s="15">
        <v>9000</v>
      </c>
      <c r="E3" s="15"/>
      <c r="F3" s="15">
        <v>9000</v>
      </c>
      <c r="G3" s="15" t="s">
        <v>27</v>
      </c>
      <c r="H3" s="15"/>
    </row>
    <row r="4" spans="1:8" ht="61.95" customHeight="1" x14ac:dyDescent="0.3">
      <c r="A4" s="34"/>
      <c r="B4" s="2" t="s">
        <v>28</v>
      </c>
      <c r="C4" s="2" t="s">
        <v>53</v>
      </c>
      <c r="D4" s="11">
        <v>9000</v>
      </c>
      <c r="E4" s="11">
        <v>9000</v>
      </c>
      <c r="F4" s="8"/>
      <c r="G4" s="2"/>
      <c r="H4" s="2" t="s">
        <v>19</v>
      </c>
    </row>
    <row r="5" spans="1:8" ht="82.95" customHeight="1" x14ac:dyDescent="0.3">
      <c r="A5" s="34"/>
      <c r="B5" s="2" t="s">
        <v>8</v>
      </c>
      <c r="C5" s="2" t="s">
        <v>9</v>
      </c>
      <c r="D5" s="10"/>
      <c r="E5" s="10"/>
      <c r="F5" s="10" t="s">
        <v>1</v>
      </c>
      <c r="G5" s="2"/>
      <c r="H5" s="2"/>
    </row>
    <row r="6" spans="1:8" ht="150" customHeight="1" x14ac:dyDescent="0.3">
      <c r="A6" s="13" t="s">
        <v>11</v>
      </c>
      <c r="B6" s="2" t="s">
        <v>29</v>
      </c>
      <c r="C6" s="2" t="s">
        <v>12</v>
      </c>
      <c r="D6" s="11">
        <v>1800</v>
      </c>
      <c r="E6" s="11" t="s">
        <v>1</v>
      </c>
      <c r="F6" s="11">
        <v>1800</v>
      </c>
      <c r="G6" s="14" t="s">
        <v>13</v>
      </c>
      <c r="H6" s="12"/>
    </row>
    <row r="7" spans="1:8" ht="67.95" customHeight="1" x14ac:dyDescent="0.3">
      <c r="A7" s="35" t="s">
        <v>14</v>
      </c>
      <c r="B7" s="2" t="s">
        <v>15</v>
      </c>
      <c r="C7" s="2" t="s">
        <v>17</v>
      </c>
      <c r="D7" s="11">
        <v>66000</v>
      </c>
      <c r="E7" s="11">
        <v>48000</v>
      </c>
      <c r="F7" s="11">
        <v>18000</v>
      </c>
      <c r="G7" s="4" t="s">
        <v>18</v>
      </c>
      <c r="H7" s="2"/>
    </row>
    <row r="8" spans="1:8" ht="78" x14ac:dyDescent="0.3">
      <c r="A8" s="36"/>
      <c r="B8" s="2" t="s">
        <v>16</v>
      </c>
      <c r="C8" s="2" t="s">
        <v>30</v>
      </c>
      <c r="D8" s="11" t="s">
        <v>1</v>
      </c>
      <c r="E8" s="11"/>
      <c r="F8" s="11"/>
      <c r="G8" s="4"/>
      <c r="H8" s="2"/>
    </row>
    <row r="9" spans="1:8" ht="118.95" customHeight="1" x14ac:dyDescent="0.3">
      <c r="A9" s="37" t="s">
        <v>21</v>
      </c>
      <c r="B9" s="2" t="s">
        <v>31</v>
      </c>
      <c r="C9" s="2" t="s">
        <v>22</v>
      </c>
      <c r="D9" s="38">
        <v>18000</v>
      </c>
      <c r="E9" s="38"/>
      <c r="F9" s="38">
        <v>18000</v>
      </c>
      <c r="G9" s="38" t="s">
        <v>23</v>
      </c>
      <c r="H9" s="2"/>
    </row>
    <row r="10" spans="1:8" ht="85.95" customHeight="1" x14ac:dyDescent="0.3">
      <c r="A10" s="37"/>
      <c r="B10" s="2" t="s">
        <v>32</v>
      </c>
      <c r="C10" s="2" t="s">
        <v>33</v>
      </c>
      <c r="D10" s="39"/>
      <c r="E10" s="39">
        <v>15000</v>
      </c>
      <c r="F10" s="39">
        <v>20000</v>
      </c>
      <c r="G10" s="39"/>
      <c r="H10" s="2"/>
    </row>
    <row r="11" spans="1:8" ht="15.6" x14ac:dyDescent="0.3">
      <c r="A11" s="32" t="s">
        <v>3</v>
      </c>
      <c r="B11" s="32"/>
      <c r="C11" s="32"/>
      <c r="D11" s="9">
        <f>SUM(D3:D10)</f>
        <v>103800</v>
      </c>
      <c r="E11" s="9">
        <f>E4+E7</f>
        <v>57000</v>
      </c>
      <c r="F11" s="9">
        <f>SUM(F9+F7+F6+F3)</f>
        <v>46800</v>
      </c>
      <c r="G11" s="3"/>
      <c r="H11" s="5"/>
    </row>
    <row r="13" spans="1:8" x14ac:dyDescent="0.3">
      <c r="E13" s="20"/>
      <c r="H13" s="22"/>
    </row>
    <row r="14" spans="1:8" x14ac:dyDescent="0.3">
      <c r="C14" s="22"/>
      <c r="D14" s="20"/>
      <c r="E14" s="20"/>
      <c r="F14" s="20"/>
    </row>
    <row r="15" spans="1:8" x14ac:dyDescent="0.3">
      <c r="C15" s="22"/>
      <c r="D15" s="20"/>
      <c r="E15" s="20"/>
      <c r="F15" s="20"/>
    </row>
    <row r="16" spans="1:8" x14ac:dyDescent="0.3">
      <c r="C16" s="22"/>
    </row>
  </sheetData>
  <mergeCells count="9">
    <mergeCell ref="B1:H1"/>
    <mergeCell ref="A11:C11"/>
    <mergeCell ref="A7:A8"/>
    <mergeCell ref="A3:A5"/>
    <mergeCell ref="G9:G10"/>
    <mergeCell ref="D9:D10"/>
    <mergeCell ref="E9:E10"/>
    <mergeCell ref="F9:F10"/>
    <mergeCell ref="A9:A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E3003-4B44-B14A-A567-0BB74278C065}">
  <dimension ref="B2:I12"/>
  <sheetViews>
    <sheetView workbookViewId="0">
      <selection activeCell="D7" sqref="D7"/>
    </sheetView>
  </sheetViews>
  <sheetFormatPr baseColWidth="10" defaultRowHeight="14.4" x14ac:dyDescent="0.3"/>
  <cols>
    <col min="2" max="2" width="21.109375" customWidth="1"/>
    <col min="3" max="3" width="25.77734375" customWidth="1"/>
    <col min="4" max="4" width="28.44140625" customWidth="1"/>
    <col min="5" max="5" width="13.44140625" customWidth="1"/>
    <col min="6" max="6" width="13.6640625" customWidth="1"/>
    <col min="7" max="7" width="13.77734375" customWidth="1"/>
    <col min="8" max="8" width="22.33203125" customWidth="1"/>
    <col min="9" max="9" width="19.77734375" customWidth="1"/>
  </cols>
  <sheetData>
    <row r="2" spans="2:9" ht="17.399999999999999" x14ac:dyDescent="0.3">
      <c r="B2" s="25"/>
      <c r="C2" s="40" t="s">
        <v>44</v>
      </c>
      <c r="D2" s="40"/>
      <c r="E2" s="40"/>
      <c r="F2" s="40"/>
      <c r="G2" s="40"/>
      <c r="H2" s="40"/>
      <c r="I2" s="40"/>
    </row>
    <row r="3" spans="2:9" ht="62.4" x14ac:dyDescent="0.3">
      <c r="B3" s="6" t="s">
        <v>6</v>
      </c>
      <c r="C3" s="6" t="s">
        <v>7</v>
      </c>
      <c r="D3" s="6" t="s">
        <v>0</v>
      </c>
      <c r="E3" s="26" t="s">
        <v>4</v>
      </c>
      <c r="F3" s="26" t="s">
        <v>5</v>
      </c>
      <c r="G3" s="26" t="s">
        <v>35</v>
      </c>
      <c r="H3" s="26" t="s">
        <v>36</v>
      </c>
      <c r="I3" s="6" t="s">
        <v>2</v>
      </c>
    </row>
    <row r="4" spans="2:9" ht="124.8" x14ac:dyDescent="0.3">
      <c r="B4" s="37" t="s">
        <v>24</v>
      </c>
      <c r="C4" s="2" t="s">
        <v>25</v>
      </c>
      <c r="D4" s="2" t="s">
        <v>26</v>
      </c>
      <c r="E4" s="27">
        <v>4500</v>
      </c>
      <c r="F4" s="27"/>
      <c r="G4" s="27">
        <v>4500</v>
      </c>
      <c r="H4" s="27" t="s">
        <v>37</v>
      </c>
      <c r="I4" s="27"/>
    </row>
    <row r="5" spans="2:9" ht="62.4" x14ac:dyDescent="0.3">
      <c r="B5" s="37"/>
      <c r="C5" s="2" t="s">
        <v>38</v>
      </c>
      <c r="D5" s="2" t="s">
        <v>52</v>
      </c>
      <c r="E5" s="3">
        <v>9000</v>
      </c>
      <c r="F5" s="3">
        <v>9000</v>
      </c>
      <c r="G5" s="4"/>
      <c r="H5" s="2"/>
      <c r="I5" s="2" t="s">
        <v>19</v>
      </c>
    </row>
    <row r="6" spans="2:9" ht="62.4" x14ac:dyDescent="0.3">
      <c r="B6" s="37"/>
      <c r="C6" s="2" t="s">
        <v>8</v>
      </c>
      <c r="D6" s="2" t="s">
        <v>9</v>
      </c>
      <c r="E6" s="23"/>
      <c r="F6" s="23"/>
      <c r="G6" s="23" t="s">
        <v>1</v>
      </c>
      <c r="H6" s="2"/>
      <c r="I6" s="2"/>
    </row>
    <row r="7" spans="2:9" ht="109.2" x14ac:dyDescent="0.3">
      <c r="B7" s="2" t="s">
        <v>11</v>
      </c>
      <c r="C7" s="2" t="s">
        <v>29</v>
      </c>
      <c r="D7" s="2" t="s">
        <v>12</v>
      </c>
      <c r="E7" s="3">
        <v>1800</v>
      </c>
      <c r="F7" s="3" t="s">
        <v>1</v>
      </c>
      <c r="G7" s="3">
        <v>1800</v>
      </c>
      <c r="H7" s="28" t="s">
        <v>13</v>
      </c>
      <c r="I7" s="12"/>
    </row>
    <row r="8" spans="2:9" ht="62.4" x14ac:dyDescent="0.3">
      <c r="B8" s="35" t="s">
        <v>14</v>
      </c>
      <c r="C8" s="2" t="s">
        <v>15</v>
      </c>
      <c r="D8" s="2" t="s">
        <v>17</v>
      </c>
      <c r="E8" s="3">
        <v>66000</v>
      </c>
      <c r="F8" s="3">
        <v>48000</v>
      </c>
      <c r="G8" s="3">
        <v>18000</v>
      </c>
      <c r="H8" s="4" t="s">
        <v>39</v>
      </c>
      <c r="I8" s="2"/>
    </row>
    <row r="9" spans="2:9" ht="62.4" x14ac:dyDescent="0.3">
      <c r="B9" s="36"/>
      <c r="C9" s="2" t="s">
        <v>16</v>
      </c>
      <c r="D9" s="2" t="s">
        <v>30</v>
      </c>
      <c r="E9" s="3" t="s">
        <v>1</v>
      </c>
      <c r="F9" s="3"/>
      <c r="G9" s="3"/>
      <c r="H9" s="4"/>
      <c r="I9" s="2"/>
    </row>
    <row r="10" spans="2:9" ht="93.6" x14ac:dyDescent="0.3">
      <c r="B10" s="37" t="s">
        <v>21</v>
      </c>
      <c r="C10" s="2" t="s">
        <v>31</v>
      </c>
      <c r="D10" s="2" t="s">
        <v>22</v>
      </c>
      <c r="E10" s="41">
        <v>18000</v>
      </c>
      <c r="F10" s="41"/>
      <c r="G10" s="41">
        <v>18000</v>
      </c>
      <c r="H10" s="41" t="s">
        <v>23</v>
      </c>
      <c r="I10" s="2"/>
    </row>
    <row r="11" spans="2:9" ht="62.4" x14ac:dyDescent="0.3">
      <c r="B11" s="37"/>
      <c r="C11" s="2" t="s">
        <v>32</v>
      </c>
      <c r="D11" s="2" t="s">
        <v>33</v>
      </c>
      <c r="E11" s="42"/>
      <c r="F11" s="42">
        <v>15000</v>
      </c>
      <c r="G11" s="42">
        <v>20000</v>
      </c>
      <c r="H11" s="42"/>
      <c r="I11" s="2"/>
    </row>
    <row r="12" spans="2:9" ht="15.6" x14ac:dyDescent="0.3">
      <c r="B12" s="32" t="s">
        <v>3</v>
      </c>
      <c r="C12" s="32"/>
      <c r="D12" s="32"/>
      <c r="E12" s="5">
        <f>SUM(E4:E11)</f>
        <v>99300</v>
      </c>
      <c r="F12" s="5">
        <f>F5+F8</f>
        <v>57000</v>
      </c>
      <c r="G12" s="5">
        <f>SUM(G10+G8+G7+G4)</f>
        <v>42300</v>
      </c>
      <c r="H12" s="3"/>
      <c r="I12" s="5"/>
    </row>
  </sheetData>
  <mergeCells count="9">
    <mergeCell ref="B12:D12"/>
    <mergeCell ref="C2:I2"/>
    <mergeCell ref="B4:B6"/>
    <mergeCell ref="B8:B9"/>
    <mergeCell ref="B10:B11"/>
    <mergeCell ref="E10:E11"/>
    <mergeCell ref="F10:F11"/>
    <mergeCell ref="G10:G11"/>
    <mergeCell ref="H10:H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CA1F-D77F-7E43-AFEF-EB599004FF89}">
  <dimension ref="A1:H12"/>
  <sheetViews>
    <sheetView workbookViewId="0">
      <selection activeCell="C6" sqref="C6"/>
    </sheetView>
  </sheetViews>
  <sheetFormatPr baseColWidth="10" defaultRowHeight="14.4" x14ac:dyDescent="0.3"/>
  <cols>
    <col min="1" max="1" width="41.77734375" customWidth="1"/>
    <col min="2" max="2" width="38" customWidth="1"/>
    <col min="3" max="3" width="47.6640625" customWidth="1"/>
    <col min="4" max="4" width="13.44140625" customWidth="1"/>
    <col min="5" max="5" width="13.6640625" customWidth="1"/>
    <col min="6" max="6" width="18.44140625" customWidth="1"/>
    <col min="7" max="7" width="33.77734375" customWidth="1"/>
    <col min="8" max="8" width="37.109375" customWidth="1"/>
  </cols>
  <sheetData>
    <row r="1" spans="1:8" ht="30" customHeight="1" x14ac:dyDescent="0.3">
      <c r="B1" s="43" t="s">
        <v>46</v>
      </c>
      <c r="C1" s="43"/>
      <c r="D1" s="43"/>
      <c r="E1" s="43"/>
      <c r="F1" s="43"/>
      <c r="G1" s="43"/>
      <c r="H1" s="43"/>
    </row>
    <row r="2" spans="1:8" ht="31.2" x14ac:dyDescent="0.3">
      <c r="A2" s="6" t="s">
        <v>6</v>
      </c>
      <c r="B2" s="6" t="s">
        <v>7</v>
      </c>
      <c r="C2" s="6" t="s">
        <v>0</v>
      </c>
      <c r="D2" s="7" t="s">
        <v>4</v>
      </c>
      <c r="E2" s="7" t="s">
        <v>5</v>
      </c>
      <c r="F2" s="7" t="s">
        <v>47</v>
      </c>
      <c r="G2" s="7" t="s">
        <v>48</v>
      </c>
      <c r="H2" s="6" t="s">
        <v>2</v>
      </c>
    </row>
    <row r="3" spans="1:8" ht="78" x14ac:dyDescent="0.3">
      <c r="A3" s="34" t="s">
        <v>24</v>
      </c>
      <c r="B3" s="2" t="s">
        <v>25</v>
      </c>
      <c r="C3" s="2" t="s">
        <v>26</v>
      </c>
      <c r="D3" s="24">
        <f>E3+F3</f>
        <v>9000</v>
      </c>
      <c r="E3" s="24"/>
      <c r="F3" s="24">
        <f>(300*10*3)</f>
        <v>9000</v>
      </c>
      <c r="G3" s="24" t="s">
        <v>27</v>
      </c>
      <c r="H3" s="24"/>
    </row>
    <row r="4" spans="1:8" ht="31.2" x14ac:dyDescent="0.3">
      <c r="A4" s="34"/>
      <c r="B4" s="2" t="s">
        <v>49</v>
      </c>
      <c r="C4" s="2" t="s">
        <v>51</v>
      </c>
      <c r="D4" s="11">
        <f>E4+F4</f>
        <v>6000</v>
      </c>
      <c r="E4" s="11">
        <f>(100*20*3)</f>
        <v>6000</v>
      </c>
      <c r="F4" s="8"/>
      <c r="G4" s="2"/>
      <c r="H4" s="2" t="s">
        <v>19</v>
      </c>
    </row>
    <row r="5" spans="1:8" ht="46.8" x14ac:dyDescent="0.3">
      <c r="A5" s="34"/>
      <c r="B5" s="2" t="s">
        <v>8</v>
      </c>
      <c r="C5" s="2" t="s">
        <v>9</v>
      </c>
      <c r="D5" s="10"/>
      <c r="E5" s="10"/>
      <c r="F5" s="10" t="s">
        <v>1</v>
      </c>
      <c r="G5" s="2"/>
      <c r="H5" s="2"/>
    </row>
    <row r="6" spans="1:8" ht="78" x14ac:dyDescent="0.3">
      <c r="A6" s="13" t="s">
        <v>11</v>
      </c>
      <c r="B6" s="2" t="s">
        <v>29</v>
      </c>
      <c r="C6" s="2" t="s">
        <v>12</v>
      </c>
      <c r="D6" s="11">
        <f>F6</f>
        <v>1800</v>
      </c>
      <c r="E6" s="11" t="s">
        <v>1</v>
      </c>
      <c r="F6" s="11">
        <f>6*300</f>
        <v>1800</v>
      </c>
      <c r="G6" s="14" t="s">
        <v>13</v>
      </c>
      <c r="H6" s="12"/>
    </row>
    <row r="7" spans="1:8" ht="46.8" x14ac:dyDescent="0.3">
      <c r="A7" s="35" t="s">
        <v>14</v>
      </c>
      <c r="B7" s="2" t="s">
        <v>15</v>
      </c>
      <c r="C7" s="2" t="s">
        <v>17</v>
      </c>
      <c r="D7" s="11">
        <f>E7+F7</f>
        <v>66000</v>
      </c>
      <c r="E7" s="11">
        <f>4000*4*3</f>
        <v>48000</v>
      </c>
      <c r="F7" s="11">
        <f>300*4*5*3</f>
        <v>18000</v>
      </c>
      <c r="G7" s="4" t="s">
        <v>50</v>
      </c>
      <c r="H7" s="2"/>
    </row>
    <row r="8" spans="1:8" ht="46.8" x14ac:dyDescent="0.3">
      <c r="A8" s="36"/>
      <c r="B8" s="2" t="s">
        <v>16</v>
      </c>
      <c r="C8" s="2" t="s">
        <v>30</v>
      </c>
      <c r="D8" s="11" t="s">
        <v>1</v>
      </c>
      <c r="E8" s="11"/>
      <c r="F8" s="11"/>
      <c r="G8" s="4"/>
      <c r="H8" s="2"/>
    </row>
    <row r="9" spans="1:8" ht="62.4" x14ac:dyDescent="0.3">
      <c r="A9" s="37" t="s">
        <v>21</v>
      </c>
      <c r="B9" s="2" t="s">
        <v>31</v>
      </c>
      <c r="C9" s="2" t="s">
        <v>22</v>
      </c>
      <c r="D9" s="38">
        <f>E9+F9</f>
        <v>18000</v>
      </c>
      <c r="E9" s="38"/>
      <c r="F9" s="38">
        <f>5*300*12</f>
        <v>18000</v>
      </c>
      <c r="G9" s="38" t="s">
        <v>23</v>
      </c>
      <c r="H9" s="2"/>
    </row>
    <row r="10" spans="1:8" ht="46.8" x14ac:dyDescent="0.3">
      <c r="A10" s="37"/>
      <c r="B10" s="2" t="s">
        <v>32</v>
      </c>
      <c r="C10" s="2" t="s">
        <v>33</v>
      </c>
      <c r="D10" s="39"/>
      <c r="E10" s="39">
        <v>15000</v>
      </c>
      <c r="F10" s="39">
        <v>20000</v>
      </c>
      <c r="G10" s="39"/>
      <c r="H10" s="2"/>
    </row>
    <row r="11" spans="1:8" ht="16.05" customHeight="1" x14ac:dyDescent="0.3">
      <c r="A11" s="32" t="s">
        <v>3</v>
      </c>
      <c r="B11" s="32"/>
      <c r="C11" s="32"/>
      <c r="D11" s="9">
        <f>SUM(D3:D10)</f>
        <v>100800</v>
      </c>
      <c r="E11" s="9">
        <f>E4+E7</f>
        <v>54000</v>
      </c>
      <c r="F11" s="9">
        <f>SUM(F9+F7+F6+F3)</f>
        <v>46800</v>
      </c>
      <c r="G11" s="3"/>
      <c r="H11" s="5"/>
    </row>
    <row r="12" spans="1:8" ht="15.6" x14ac:dyDescent="0.3">
      <c r="A12" s="29" t="s">
        <v>3</v>
      </c>
      <c r="B12" s="29"/>
      <c r="C12" s="29"/>
      <c r="D12" s="31">
        <v>100800</v>
      </c>
      <c r="E12" s="31">
        <v>54000</v>
      </c>
      <c r="F12" s="31">
        <v>46800</v>
      </c>
      <c r="G12" s="30"/>
      <c r="H12" s="29"/>
    </row>
  </sheetData>
  <mergeCells count="9">
    <mergeCell ref="A11:C11"/>
    <mergeCell ref="B1:H1"/>
    <mergeCell ref="A3:A5"/>
    <mergeCell ref="A7:A8"/>
    <mergeCell ref="A9:A10"/>
    <mergeCell ref="D9:D10"/>
    <mergeCell ref="E9:E10"/>
    <mergeCell ref="F9:F10"/>
    <mergeCell ref="G9:G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9C91FE2406B4480F2F601AAD05C64" ma:contentTypeVersion="13" ma:contentTypeDescription="Create a new document." ma:contentTypeScope="" ma:versionID="2003f2a65f420d5d257032ea7dd85d57">
  <xsd:schema xmlns:xsd="http://www.w3.org/2001/XMLSchema" xmlns:xs="http://www.w3.org/2001/XMLSchema" xmlns:p="http://schemas.microsoft.com/office/2006/metadata/properties" xmlns:ns3="e70ae5fa-c2d2-4a8b-af53-8d7cb237ad15" xmlns:ns4="c8044956-6361-4560-8a6e-d4b0bc079137" targetNamespace="http://schemas.microsoft.com/office/2006/metadata/properties" ma:root="true" ma:fieldsID="59c52e84b87c8af64b5b4b1a9eb6b0d9" ns3:_="" ns4:_="">
    <xsd:import namespace="e70ae5fa-c2d2-4a8b-af53-8d7cb237ad15"/>
    <xsd:import namespace="c8044956-6361-4560-8a6e-d4b0bc0791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ae5fa-c2d2-4a8b-af53-8d7cb237a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44956-6361-4560-8a6e-d4b0bc07913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298805-2F2A-430E-826C-C14DBC84B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0ae5fa-c2d2-4a8b-af53-8d7cb237ad15"/>
    <ds:schemaRef ds:uri="c8044956-6361-4560-8a6e-d4b0bc079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A39F10-D376-4DF7-BE5F-8CBF0D7FE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69996-4A1B-4BFF-9FA0-11D9BB0880D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Livrables UComores</vt:lpstr>
      <vt:lpstr>Livrables INSPC</vt:lpstr>
      <vt:lpstr>Livrables MIH</vt:lpstr>
      <vt:lpstr>Livrables UNISEY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Harena</dc:creator>
  <cp:lastModifiedBy>Gilles R.</cp:lastModifiedBy>
  <dcterms:created xsi:type="dcterms:W3CDTF">2019-08-26T11:36:51Z</dcterms:created>
  <dcterms:modified xsi:type="dcterms:W3CDTF">2020-02-28T03:47:07Z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0x010100D9C9C91FE2406B4480F2F601AAD05C64</vt:lpwstr>
  </property>
</Properties>
</file>